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coaersorg.sharepoint.com/sites/Communications/SiteCollectionDocuments/Financial Wellness/_WEBSITE/Budgeting and Money Management/"/>
    </mc:Choice>
  </mc:AlternateContent>
  <xr:revisionPtr revIDLastSave="7" documentId="13_ncr:1_{263822C9-A49D-445B-85FE-E21115EF2335}" xr6:coauthVersionLast="47" xr6:coauthVersionMax="47" xr10:uidLastSave="{EA16A450-FDAC-40CB-BC04-3FBD01B85D76}"/>
  <bookViews>
    <workbookView xWindow="-75840" yWindow="960" windowWidth="57600" windowHeight="15285" tabRatio="637" xr2:uid="{8859B9D3-2196-4B81-B308-BDB9824AA3AE}"/>
  </bookViews>
  <sheets>
    <sheet name="budget-planner" sheetId="17" r:id="rId1"/>
    <sheet name="List for data validation" sheetId="18" state="hidden" r:id="rId2"/>
    <sheet name="Sheet1" sheetId="19" state="hidden" r:id="rId3"/>
  </sheets>
  <definedNames>
    <definedName name="_xlnm._FilterDatabase" localSheetId="0" hidden="1">'budget-planner'!$E$3:$G$38</definedName>
    <definedName name="_xlnm.Print_Area" localSheetId="0">'budget-planner'!$A$2:$H$38</definedName>
  </definedNames>
  <calcPr calcId="191028"/>
  <customWorkbookViews>
    <customWorkbookView name="main" guid="{5DEB68D0-18B0-409F-A1B7-526211C97239}" maximized="1" xWindow="1" yWindow="1" windowWidth="1676" windowHeight="825" tabRatio="704" activeSheetId="1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7" l="1"/>
  <c r="G13" i="17"/>
  <c r="G38" i="17" a="1"/>
  <c r="G38" i="17" s="1"/>
  <c r="G37" i="17" a="1"/>
  <c r="G37" i="17" s="1"/>
  <c r="G36" i="17" a="1"/>
  <c r="G36" i="17" s="1"/>
  <c r="G35" i="17" a="1"/>
  <c r="G35" i="17" s="1"/>
  <c r="G34" i="17" a="1"/>
  <c r="G34" i="17" s="1"/>
  <c r="G33" i="17" a="1"/>
  <c r="G33" i="17" s="1"/>
  <c r="G32" i="17" a="1"/>
  <c r="G32" i="17" s="1"/>
  <c r="G30" i="17" a="1"/>
  <c r="G30" i="17" s="1"/>
  <c r="G29" i="17" a="1"/>
  <c r="G29" i="17" s="1"/>
  <c r="G28" i="17" a="1"/>
  <c r="G28" i="17" s="1"/>
  <c r="G27" i="17" a="1"/>
  <c r="G27" i="17" s="1"/>
  <c r="G26" i="17" a="1"/>
  <c r="G26" i="17" s="1"/>
  <c r="G25" i="17" a="1"/>
  <c r="G25" i="17" s="1"/>
  <c r="G24" i="17" a="1"/>
  <c r="G24" i="17" s="1"/>
  <c r="G22" i="17" a="1"/>
  <c r="G22" i="17" s="1"/>
  <c r="G21" i="17" a="1"/>
  <c r="G21" i="17" s="1"/>
  <c r="G20" i="17" a="1"/>
  <c r="G20" i="17" s="1"/>
  <c r="G19" i="17" a="1"/>
  <c r="G19" i="17" s="1"/>
  <c r="G18" i="17" a="1"/>
  <c r="G18" i="17" s="1"/>
  <c r="G17" i="17" a="1"/>
  <c r="G17" i="17" s="1"/>
  <c r="G16" i="17" a="1"/>
  <c r="G16" i="17" s="1"/>
  <c r="G15" i="17" a="1"/>
  <c r="G15" i="17" s="1"/>
  <c r="G14" i="17" a="1"/>
  <c r="G14" i="17" s="1"/>
  <c r="G11" i="17" a="1"/>
  <c r="G11" i="17" s="1"/>
  <c r="G10" i="17" a="1"/>
  <c r="G10" i="17" s="1"/>
  <c r="G9" i="17" a="1"/>
  <c r="G9" i="17" s="1"/>
  <c r="G8" i="17" a="1"/>
  <c r="G8" i="17" s="1"/>
  <c r="G7" i="17" a="1"/>
  <c r="G7" i="17" s="1"/>
  <c r="G6" i="17" a="1"/>
  <c r="G6" i="17" s="1"/>
  <c r="G5" i="17" a="1"/>
  <c r="G5" i="17" s="1"/>
  <c r="G12" i="17" l="1"/>
  <c r="G23" i="17"/>
  <c r="G31" i="17"/>
  <c r="G4" i="17"/>
  <c r="J4" i="17" s="1"/>
  <c r="J5" i="17" l="1"/>
  <c r="J6" i="17" s="1"/>
  <c r="I12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<sst xmlns="http://schemas.openxmlformats.org/spreadsheetml/2006/main" count="84" uniqueCount="42">
  <si>
    <t>Budget planner</t>
  </si>
  <si>
    <t>Income</t>
  </si>
  <si>
    <t>$</t>
  </si>
  <si>
    <t>Frequency</t>
  </si>
  <si>
    <t>Total Yearly Inflow</t>
  </si>
  <si>
    <t>Your take-home pay</t>
  </si>
  <si>
    <t>Every Two Weeks</t>
  </si>
  <si>
    <t>Total Yearly Outflow</t>
  </si>
  <si>
    <t>Your partner's take-home pay</t>
  </si>
  <si>
    <t>Monthly</t>
  </si>
  <si>
    <t>Difference</t>
  </si>
  <si>
    <t>Income from savings and investments</t>
  </si>
  <si>
    <t>COAERS Monthly Annuity</t>
  </si>
  <si>
    <t>Difference?</t>
  </si>
  <si>
    <t>Social Security</t>
  </si>
  <si>
    <t>Other</t>
  </si>
  <si>
    <t>Fixed Costs</t>
  </si>
  <si>
    <t>Mortgage or rent</t>
  </si>
  <si>
    <t>Car loan</t>
  </si>
  <si>
    <t>Property Taxes</t>
  </si>
  <si>
    <t>Annually</t>
  </si>
  <si>
    <t>Electricity</t>
  </si>
  <si>
    <t>Gas</t>
  </si>
  <si>
    <t>Water and sewer</t>
  </si>
  <si>
    <t>Cable</t>
  </si>
  <si>
    <t>Cell phone</t>
  </si>
  <si>
    <t>Student Loans</t>
  </si>
  <si>
    <t>Weekly</t>
  </si>
  <si>
    <t>Periodic Costs</t>
  </si>
  <si>
    <t>Car registration</t>
  </si>
  <si>
    <t>Newspaper</t>
  </si>
  <si>
    <t>Magazine</t>
  </si>
  <si>
    <t>Quarterly</t>
  </si>
  <si>
    <t>Costco</t>
  </si>
  <si>
    <t>Insurance premiums</t>
  </si>
  <si>
    <t>Back to school</t>
  </si>
  <si>
    <t>Variable Costs</t>
  </si>
  <si>
    <t>Groceries</t>
  </si>
  <si>
    <t>Eating out</t>
  </si>
  <si>
    <t>Birthdays and holidays</t>
  </si>
  <si>
    <t>Tickets</t>
  </si>
  <si>
    <t>Put toward emergency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</si>
</sst>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6" x14ac:knownFonts="1">
    <font>
      <sz val="10"/>
      <color indexed="8"/>
      <name val="Arial"/>
      <family val="2"/>
    </font>
    <font>
      <b/>
      <sz val="11"/>
      <name val="Arial"/>
      <family val="2"/>
    </font>
    <font>
      <b/>
      <sz val="13"/>
      <color indexed="8"/>
      <name val="Arial"/>
      <family val="2"/>
    </font>
    <font>
      <sz val="10"/>
      <color rgb="FF305FBE"/>
      <name val="Arial"/>
      <family val="2"/>
    </font>
    <font>
      <sz val="10"/>
      <color theme="0"/>
      <name val="Arial"/>
      <family val="2"/>
    </font>
    <font>
      <b/>
      <sz val="20"/>
      <color theme="0"/>
      <name val="Arial"/>
      <family val="2"/>
    </font>
    <font>
      <b/>
      <i/>
      <sz val="10"/>
      <color theme="1" tint="0.249977111117893"/>
      <name val="Arial"/>
      <family val="2"/>
    </font>
    <font>
      <sz val="12"/>
      <color rgb="FF333333"/>
      <name val="Verdana"/>
      <family val="2"/>
    </font>
    <font>
      <sz val="10"/>
      <name val="Lucida Calligraphy"/>
      <family val="4"/>
    </font>
    <font>
      <sz val="10"/>
      <color theme="4"/>
      <name val="Arial"/>
      <family val="2"/>
    </font>
    <font>
      <b/>
      <sz val="12"/>
      <color rgb="FF333333"/>
      <name val="Verdana"/>
      <family val="2"/>
    </font>
    <font>
      <sz val="10"/>
      <color rgb="FFFF0000"/>
      <name val="Arial"/>
      <family val="2"/>
    </font>
    <font>
      <b/>
      <sz val="13"/>
      <name val="Arial"/>
    </font>
    <font>
      <b/>
      <i/>
      <sz val="10"/>
      <color theme="4"/>
      <name val="Arial"/>
    </font>
    <font>
      <sz val="10"/>
      <name val="Arial"/>
    </font>
    <font>
      <sz val="10"/>
      <color theme="4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hair">
        <color theme="0" tint="-0.24994659260841701"/>
      </bottom>
      <diagonal/>
    </border>
    <border>
      <left/>
      <right style="medium">
        <color theme="0" tint="-0.24994659260841701"/>
      </right>
      <top style="hair">
        <color theme="0" tint="-0.24994659260841701"/>
      </top>
      <bottom/>
      <diagonal/>
    </border>
    <border>
      <left/>
      <right style="medium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hair">
        <color theme="0" tint="-0.24994659260841701"/>
      </bottom>
      <diagonal/>
    </border>
    <border>
      <left style="medium">
        <color theme="0" tint="-0.24994659260841701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/>
      <top style="hair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thick">
        <color rgb="FF002060"/>
      </left>
      <right/>
      <top style="thick">
        <color rgb="FF002060"/>
      </top>
      <bottom style="thick">
        <color rgb="FF002060"/>
      </bottom>
      <diagonal/>
    </border>
    <border>
      <left/>
      <right/>
      <top style="thick">
        <color rgb="FF002060"/>
      </top>
      <bottom style="thick">
        <color rgb="FF002060"/>
      </bottom>
      <diagonal/>
    </border>
    <border>
      <left/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ck">
        <color rgb="FF002060"/>
      </left>
      <right/>
      <top/>
      <bottom/>
      <diagonal/>
    </border>
    <border>
      <left/>
      <right style="thick">
        <color rgb="FF002060"/>
      </right>
      <top/>
      <bottom/>
      <diagonal/>
    </border>
    <border>
      <left/>
      <right style="thick">
        <color rgb="FF002060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ck">
        <color rgb="FF002060"/>
      </right>
      <top style="hair">
        <color theme="0" tint="-0.24994659260841701"/>
      </top>
      <bottom/>
      <diagonal/>
    </border>
    <border>
      <left style="thick">
        <color rgb="FF002060"/>
      </left>
      <right/>
      <top/>
      <bottom style="thick">
        <color rgb="FF002060"/>
      </bottom>
      <diagonal/>
    </border>
    <border>
      <left/>
      <right/>
      <top/>
      <bottom style="thick">
        <color rgb="FF002060"/>
      </bottom>
      <diagonal/>
    </border>
    <border>
      <left style="thick">
        <color rgb="FF002060"/>
      </left>
      <right/>
      <top style="thick">
        <color theme="8"/>
      </top>
      <bottom/>
      <diagonal/>
    </border>
    <border>
      <left/>
      <right/>
      <top style="thick">
        <color theme="8"/>
      </top>
      <bottom/>
      <diagonal/>
    </border>
    <border>
      <left/>
      <right style="thick">
        <color rgb="FF002060"/>
      </right>
      <top style="thick">
        <color theme="8"/>
      </top>
      <bottom/>
      <diagonal/>
    </border>
    <border>
      <left style="thick">
        <color rgb="FF002060"/>
      </left>
      <right/>
      <top style="thick">
        <color theme="8" tint="-0.499984740745262"/>
      </top>
      <bottom/>
      <diagonal/>
    </border>
    <border>
      <left/>
      <right/>
      <top style="thick">
        <color theme="8" tint="-0.499984740745262"/>
      </top>
      <bottom/>
      <diagonal/>
    </border>
    <border>
      <left/>
      <right style="thick">
        <color rgb="FF002060"/>
      </right>
      <top style="thick">
        <color theme="8" tint="-0.499984740745262"/>
      </top>
      <bottom/>
      <diagonal/>
    </border>
    <border>
      <left style="thick">
        <color rgb="FF00206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ck">
        <color rgb="FF002060"/>
      </right>
      <top style="thick">
        <color rgb="FF0070C0"/>
      </top>
      <bottom/>
      <diagonal/>
    </border>
    <border>
      <left style="thick">
        <color rgb="FF002060"/>
      </left>
      <right/>
      <top style="thick">
        <color theme="4" tint="-0.499984740745262"/>
      </top>
      <bottom/>
      <diagonal/>
    </border>
    <border>
      <left/>
      <right/>
      <top style="thick">
        <color theme="4" tint="-0.499984740745262"/>
      </top>
      <bottom/>
      <diagonal/>
    </border>
    <border>
      <left/>
      <right style="thick">
        <color rgb="FF002060"/>
      </right>
      <top style="thick">
        <color theme="4" tint="-0.499984740745262"/>
      </top>
      <bottom/>
      <diagonal/>
    </border>
    <border>
      <left/>
      <right/>
      <top style="thick">
        <color theme="3"/>
      </top>
      <bottom style="hair">
        <color theme="0" tint="-0.24994659260841701"/>
      </bottom>
      <diagonal/>
    </border>
    <border>
      <left/>
      <right/>
      <top/>
      <bottom style="thick">
        <color auto="1"/>
      </bottom>
      <diagonal/>
    </border>
    <border>
      <left/>
      <right style="medium">
        <color theme="0" tint="-0.24994659260841701"/>
      </right>
      <top style="hair">
        <color theme="0" tint="-0.24994659260841701"/>
      </top>
      <bottom style="thick">
        <color rgb="FF002060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thick">
        <color rgb="FF002060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ck">
        <color rgb="FF002060"/>
      </bottom>
      <diagonal/>
    </border>
    <border>
      <left style="medium">
        <color theme="0" tint="-0.24994659260841701"/>
      </left>
      <right/>
      <top style="hair">
        <color theme="0" tint="-0.24994659260841701"/>
      </top>
      <bottom style="thick">
        <color rgb="FF002060"/>
      </bottom>
      <diagonal/>
    </border>
    <border>
      <left/>
      <right style="thick">
        <color rgb="FF002060"/>
      </right>
      <top style="hair">
        <color theme="0" tint="-0.24994659260841701"/>
      </top>
      <bottom style="thick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/>
      <diagonal/>
    </border>
    <border>
      <left style="thick">
        <color rgb="FF002060"/>
      </left>
      <right style="thick">
        <color rgb="FF002060"/>
      </right>
      <top/>
      <bottom/>
      <diagonal/>
    </border>
    <border>
      <left style="thick">
        <color rgb="FF002060"/>
      </left>
      <right style="thick">
        <color rgb="FF002060"/>
      </right>
      <top/>
      <bottom style="thick">
        <color rgb="FF002060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Alignment="1">
      <alignment vertical="center"/>
    </xf>
    <xf numFmtId="0" fontId="0" fillId="3" borderId="0" xfId="0" applyFill="1"/>
    <xf numFmtId="0" fontId="1" fillId="3" borderId="0" xfId="0" applyFont="1" applyFill="1" applyAlignment="1">
      <alignment horizontal="right"/>
    </xf>
    <xf numFmtId="164" fontId="0" fillId="0" borderId="0" xfId="0" applyNumberFormat="1"/>
    <xf numFmtId="0" fontId="3" fillId="0" borderId="4" xfId="0" applyFont="1" applyBorder="1"/>
    <xf numFmtId="0" fontId="0" fillId="0" borderId="5" xfId="0" applyBorder="1"/>
    <xf numFmtId="0" fontId="3" fillId="0" borderId="6" xfId="0" applyFont="1" applyBorder="1"/>
    <xf numFmtId="0" fontId="0" fillId="0" borderId="7" xfId="0" applyBorder="1"/>
    <xf numFmtId="0" fontId="3" fillId="0" borderId="8" xfId="0" applyFont="1" applyBorder="1" applyProtection="1">
      <protection locked="0"/>
    </xf>
    <xf numFmtId="0" fontId="3" fillId="0" borderId="9" xfId="0" applyFont="1" applyBorder="1" applyProtection="1">
      <protection locked="0"/>
    </xf>
    <xf numFmtId="0" fontId="4" fillId="4" borderId="10" xfId="0" applyFont="1" applyFill="1" applyBorder="1" applyAlignment="1">
      <alignment vertical="center"/>
    </xf>
    <xf numFmtId="0" fontId="5" fillId="4" borderId="11" xfId="0" applyFont="1" applyFill="1" applyBorder="1" applyAlignment="1">
      <alignment vertical="center"/>
    </xf>
    <xf numFmtId="0" fontId="4" fillId="4" borderId="12" xfId="0" applyFont="1" applyFill="1" applyBorder="1" applyAlignment="1">
      <alignment vertical="center"/>
    </xf>
    <xf numFmtId="0" fontId="0" fillId="3" borderId="13" xfId="0" applyFill="1" applyBorder="1"/>
    <xf numFmtId="0" fontId="0" fillId="3" borderId="14" xfId="0" applyFill="1" applyBorder="1"/>
    <xf numFmtId="0" fontId="0" fillId="5" borderId="13" xfId="0" applyFill="1" applyBorder="1"/>
    <xf numFmtId="0" fontId="0" fillId="0" borderId="15" xfId="0" applyBorder="1"/>
    <xf numFmtId="0" fontId="0" fillId="0" borderId="16" xfId="0" applyBorder="1"/>
    <xf numFmtId="0" fontId="0" fillId="6" borderId="13" xfId="0" applyFill="1" applyBorder="1"/>
    <xf numFmtId="0" fontId="0" fillId="7" borderId="13" xfId="0" applyFill="1" applyBorder="1"/>
    <xf numFmtId="0" fontId="0" fillId="8" borderId="13" xfId="0" applyFill="1" applyBorder="1"/>
    <xf numFmtId="0" fontId="0" fillId="8" borderId="19" xfId="0" applyFill="1" applyBorder="1"/>
    <xf numFmtId="0" fontId="6" fillId="0" borderId="20" xfId="0" applyFont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20" xfId="0" applyBorder="1"/>
    <xf numFmtId="0" fontId="0" fillId="0" borderId="21" xfId="0" applyBorder="1"/>
    <xf numFmtId="0" fontId="0" fillId="7" borderId="22" xfId="0" applyFill="1" applyBorder="1"/>
    <xf numFmtId="0" fontId="6" fillId="0" borderId="23" xfId="0" applyFont="1" applyBorder="1" applyAlignment="1">
      <alignment horizontal="center"/>
    </xf>
    <xf numFmtId="0" fontId="6" fillId="0" borderId="23" xfId="0" applyFont="1" applyBorder="1" applyAlignment="1">
      <alignment horizontal="left"/>
    </xf>
    <xf numFmtId="0" fontId="0" fillId="0" borderId="23" xfId="0" applyBorder="1"/>
    <xf numFmtId="0" fontId="0" fillId="0" borderId="24" xfId="0" applyBorder="1"/>
    <xf numFmtId="0" fontId="0" fillId="6" borderId="25" xfId="0" applyFill="1" applyBorder="1"/>
    <xf numFmtId="0" fontId="6" fillId="0" borderId="26" xfId="0" applyFont="1" applyBorder="1" applyAlignment="1">
      <alignment horizontal="center"/>
    </xf>
    <xf numFmtId="0" fontId="6" fillId="0" borderId="26" xfId="0" applyFont="1" applyBorder="1" applyAlignment="1">
      <alignment horizontal="left"/>
    </xf>
    <xf numFmtId="0" fontId="0" fillId="0" borderId="26" xfId="0" applyBorder="1"/>
    <xf numFmtId="0" fontId="0" fillId="0" borderId="27" xfId="0" applyBorder="1"/>
    <xf numFmtId="0" fontId="0" fillId="5" borderId="28" xfId="0" applyFill="1" applyBorder="1"/>
    <xf numFmtId="0" fontId="6" fillId="0" borderId="29" xfId="0" applyFont="1" applyBorder="1" applyAlignment="1">
      <alignment horizontal="center"/>
    </xf>
    <xf numFmtId="0" fontId="6" fillId="0" borderId="29" xfId="0" applyFont="1" applyBorder="1" applyAlignment="1">
      <alignment horizontal="left"/>
    </xf>
    <xf numFmtId="0" fontId="0" fillId="0" borderId="29" xfId="0" applyBorder="1"/>
    <xf numFmtId="0" fontId="0" fillId="0" borderId="30" xfId="0" applyBorder="1"/>
    <xf numFmtId="2" fontId="0" fillId="0" borderId="0" xfId="0" applyNumberFormat="1"/>
    <xf numFmtId="0" fontId="4" fillId="0" borderId="11" xfId="0" applyFont="1" applyBorder="1" applyAlignment="1">
      <alignment vertical="center"/>
    </xf>
    <xf numFmtId="0" fontId="0" fillId="8" borderId="17" xfId="0" applyFill="1" applyBorder="1"/>
    <xf numFmtId="0" fontId="3" fillId="0" borderId="35" xfId="0" applyFont="1" applyBorder="1"/>
    <xf numFmtId="0" fontId="3" fillId="0" borderId="34" xfId="0" applyFont="1" applyBorder="1" applyProtection="1">
      <protection locked="0"/>
    </xf>
    <xf numFmtId="0" fontId="0" fillId="0" borderId="36" xfId="0" applyBorder="1"/>
    <xf numFmtId="0" fontId="0" fillId="0" borderId="37" xfId="0" applyBorder="1"/>
    <xf numFmtId="0" fontId="8" fillId="2" borderId="1" xfId="0" applyFont="1" applyFill="1" applyBorder="1" applyProtection="1">
      <protection locked="0"/>
    </xf>
    <xf numFmtId="0" fontId="8" fillId="2" borderId="2" xfId="0" applyFont="1" applyFill="1" applyBorder="1" applyProtection="1">
      <protection locked="0"/>
    </xf>
    <xf numFmtId="0" fontId="8" fillId="2" borderId="3" xfId="0" applyFont="1" applyFill="1" applyBorder="1" applyProtection="1">
      <protection locked="0"/>
    </xf>
    <xf numFmtId="2" fontId="9" fillId="0" borderId="11" xfId="0" applyNumberFormat="1" applyFont="1" applyBorder="1" applyAlignment="1">
      <alignment vertical="center"/>
    </xf>
    <xf numFmtId="2" fontId="9" fillId="3" borderId="0" xfId="0" applyNumberFormat="1" applyFont="1" applyFill="1"/>
    <xf numFmtId="2" fontId="9" fillId="0" borderId="8" xfId="0" applyNumberFormat="1" applyFont="1" applyBorder="1" applyProtection="1">
      <protection locked="0"/>
    </xf>
    <xf numFmtId="2" fontId="9" fillId="0" borderId="9" xfId="0" applyNumberFormat="1" applyFont="1" applyBorder="1" applyProtection="1">
      <protection locked="0"/>
    </xf>
    <xf numFmtId="2" fontId="9" fillId="0" borderId="0" xfId="0" applyNumberFormat="1" applyFont="1"/>
    <xf numFmtId="4" fontId="3" fillId="0" borderId="0" xfId="0" applyNumberFormat="1" applyFont="1" applyAlignment="1" applyProtection="1">
      <alignment horizontal="center"/>
      <protection locked="0"/>
    </xf>
    <xf numFmtId="4" fontId="2" fillId="0" borderId="29" xfId="0" applyNumberFormat="1" applyFont="1" applyBorder="1"/>
    <xf numFmtId="4" fontId="7" fillId="0" borderId="0" xfId="0" applyNumberFormat="1" applyFont="1"/>
    <xf numFmtId="4" fontId="2" fillId="0" borderId="26" xfId="0" applyNumberFormat="1" applyFont="1" applyBorder="1"/>
    <xf numFmtId="4" fontId="7" fillId="0" borderId="32" xfId="0" applyNumberFormat="1" applyFont="1" applyBorder="1"/>
    <xf numFmtId="4" fontId="2" fillId="0" borderId="20" xfId="0" applyNumberFormat="1" applyFont="1" applyBorder="1"/>
    <xf numFmtId="4" fontId="7" fillId="0" borderId="18" xfId="0" applyNumberFormat="1" applyFont="1" applyBorder="1"/>
    <xf numFmtId="4" fontId="0" fillId="0" borderId="0" xfId="0" applyNumberFormat="1"/>
    <xf numFmtId="4" fontId="11" fillId="0" borderId="11" xfId="0" applyNumberFormat="1" applyFont="1" applyBorder="1" applyAlignment="1">
      <alignment horizontal="center" vertical="center"/>
    </xf>
    <xf numFmtId="2" fontId="0" fillId="9" borderId="38" xfId="0" applyNumberFormat="1" applyFill="1" applyBorder="1"/>
    <xf numFmtId="4" fontId="10" fillId="0" borderId="42" xfId="0" applyNumberFormat="1" applyFont="1" applyBorder="1"/>
    <xf numFmtId="0" fontId="12" fillId="2" borderId="31" xfId="0" applyFont="1" applyFill="1" applyBorder="1" applyProtection="1">
      <protection locked="0"/>
    </xf>
    <xf numFmtId="2" fontId="13" fillId="0" borderId="29" xfId="0" applyNumberFormat="1" applyFont="1" applyBorder="1" applyAlignment="1">
      <alignment horizontal="right"/>
    </xf>
    <xf numFmtId="0" fontId="14" fillId="2" borderId="1" xfId="0" applyFont="1" applyFill="1" applyBorder="1" applyProtection="1">
      <protection locked="0"/>
    </xf>
    <xf numFmtId="2" fontId="15" fillId="0" borderId="8" xfId="0" applyNumberFormat="1" applyFont="1" applyBorder="1" applyProtection="1">
      <protection locked="0"/>
    </xf>
    <xf numFmtId="0" fontId="12" fillId="2" borderId="26" xfId="0" applyFont="1" applyFill="1" applyBorder="1" applyAlignment="1">
      <alignment vertical="center"/>
    </xf>
    <xf numFmtId="2" fontId="13" fillId="0" borderId="26" xfId="0" applyNumberFormat="1" applyFont="1" applyBorder="1" applyAlignment="1">
      <alignment horizontal="right"/>
    </xf>
    <xf numFmtId="0" fontId="14" fillId="2" borderId="3" xfId="0" applyFont="1" applyFill="1" applyBorder="1" applyProtection="1">
      <protection locked="0"/>
    </xf>
    <xf numFmtId="0" fontId="12" fillId="2" borderId="23" xfId="0" applyFont="1" applyFill="1" applyBorder="1" applyAlignment="1">
      <alignment vertical="center"/>
    </xf>
    <xf numFmtId="2" fontId="13" fillId="0" borderId="23" xfId="0" applyNumberFormat="1" applyFont="1" applyBorder="1" applyAlignment="1">
      <alignment horizontal="right"/>
    </xf>
    <xf numFmtId="0" fontId="14" fillId="2" borderId="2" xfId="0" applyFont="1" applyFill="1" applyBorder="1" applyProtection="1">
      <protection locked="0"/>
    </xf>
    <xf numFmtId="2" fontId="15" fillId="0" borderId="9" xfId="0" applyNumberFormat="1" applyFont="1" applyBorder="1" applyProtection="1">
      <protection locked="0"/>
    </xf>
    <xf numFmtId="0" fontId="12" fillId="2" borderId="20" xfId="0" applyFont="1" applyFill="1" applyBorder="1" applyAlignment="1">
      <alignment vertical="center"/>
    </xf>
    <xf numFmtId="2" fontId="13" fillId="0" borderId="20" xfId="0" applyNumberFormat="1" applyFont="1" applyBorder="1" applyAlignment="1">
      <alignment horizontal="right"/>
    </xf>
    <xf numFmtId="0" fontId="14" fillId="2" borderId="33" xfId="0" applyFont="1" applyFill="1" applyBorder="1" applyProtection="1">
      <protection locked="0"/>
    </xf>
    <xf numFmtId="2" fontId="15" fillId="0" borderId="34" xfId="0" applyNumberFormat="1" applyFont="1" applyBorder="1" applyProtection="1">
      <protection locked="0"/>
    </xf>
    <xf numFmtId="0" fontId="0" fillId="0" borderId="0" xfId="0" applyAlignment="1">
      <alignment horizontal="center"/>
    </xf>
    <xf numFmtId="0" fontId="0" fillId="9" borderId="39" xfId="0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1">
    <cellStyle name="Normal" xfId="0" builtinId="0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CC0099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F5353"/>
      <rgbColor rgb="009933FF"/>
      <rgbColor rgb="009999FF"/>
      <rgbColor rgb="00C80000"/>
      <rgbColor rgb="0066FF66"/>
      <rgbColor rgb="00ECE978"/>
      <rgbColor rgb="00FF99FF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B2A300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0</xdr:colOff>
      <xdr:row>1</xdr:row>
      <xdr:rowOff>0</xdr:rowOff>
    </xdr:from>
    <xdr:to>
      <xdr:col>26</xdr:col>
      <xdr:colOff>661988</xdr:colOff>
      <xdr:row>1</xdr:row>
      <xdr:rowOff>323850</xdr:rowOff>
    </xdr:to>
    <xdr:pic>
      <xdr:nvPicPr>
        <xdr:cNvPr id="502105" name="Picture 19">
          <a:extLst>
            <a:ext uri="{FF2B5EF4-FFF2-40B4-BE49-F238E27FC236}">
              <a16:creationId xmlns:a16="http://schemas.microsoft.com/office/drawing/2014/main" id="{489BAED5-2A9F-756A-A999-31C1EC8A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74213" y="1543050"/>
          <a:ext cx="66198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49602</xdr:colOff>
      <xdr:row>1</xdr:row>
      <xdr:rowOff>32016</xdr:rowOff>
    </xdr:from>
    <xdr:to>
      <xdr:col>6</xdr:col>
      <xdr:colOff>187257</xdr:colOff>
      <xdr:row>1</xdr:row>
      <xdr:rowOff>535478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7FC900-B48C-B397-3989-83D35503A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45302" y="79641"/>
          <a:ext cx="1452105" cy="5034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>
            <a:lumMod val="50000"/>
          </a:schemeClr>
        </a:solidFill>
        <a:ln>
          <a:solidFill>
            <a:schemeClr val="tx1"/>
          </a:solidFill>
        </a:ln>
      </a:spPr>
      <a:bodyPr vertOverflow="clip" rtlCol="0" anchor="ctr"/>
      <a:lstStyle>
        <a:defPPr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1E2FA-15EA-49C8-B80A-BCA8A4503F1A}">
  <sheetPr codeName="Sheet1" filterMode="1">
    <pageSetUpPr fitToPage="1"/>
  </sheetPr>
  <dimension ref="A1:AE39"/>
  <sheetViews>
    <sheetView showGridLines="0" tabSelected="1" zoomScale="85" zoomScaleNormal="85" workbookViewId="0">
      <selection activeCell="B5" sqref="B5"/>
    </sheetView>
  </sheetViews>
  <sheetFormatPr defaultColWidth="9.109375" defaultRowHeight="17.25" customHeight="1" x14ac:dyDescent="0.25"/>
  <cols>
    <col min="1" max="1" width="2.6640625" customWidth="1"/>
    <col min="2" max="2" width="37.33203125" customWidth="1"/>
    <col min="3" max="3" width="11.6640625" style="56" customWidth="1"/>
    <col min="4" max="4" width="1.88671875" customWidth="1"/>
    <col min="5" max="5" width="16.5546875" customWidth="1"/>
    <col min="6" max="6" width="3.44140625" hidden="1" customWidth="1"/>
    <col min="7" max="7" width="16.5546875" style="64" customWidth="1"/>
    <col min="8" max="8" width="3.5546875" customWidth="1"/>
    <col min="9" max="9" width="26.5546875" customWidth="1"/>
    <col min="10" max="10" width="19.6640625" customWidth="1"/>
    <col min="11" max="11" width="16.33203125" customWidth="1"/>
    <col min="12" max="12" width="19.88671875" customWidth="1"/>
    <col min="13" max="26" width="9.109375" customWidth="1"/>
    <col min="27" max="28" width="10.6640625" customWidth="1"/>
    <col min="29" max="29" width="11.109375" bestFit="1" customWidth="1"/>
  </cols>
  <sheetData>
    <row r="1" spans="1:31" ht="3.75" customHeight="1" thickBot="1" x14ac:dyDescent="0.3">
      <c r="A1" s="83"/>
      <c r="B1" s="83"/>
      <c r="C1" s="83"/>
      <c r="D1" s="83"/>
      <c r="E1" s="83"/>
      <c r="F1" s="83"/>
      <c r="G1" s="83"/>
      <c r="H1" s="83"/>
    </row>
    <row r="2" spans="1:31" s="1" customFormat="1" ht="48" customHeight="1" thickTop="1" thickBot="1" x14ac:dyDescent="0.3">
      <c r="A2" s="11"/>
      <c r="B2" s="12" t="s">
        <v>0</v>
      </c>
      <c r="C2" s="52"/>
      <c r="D2" s="43"/>
      <c r="E2" s="43"/>
      <c r="F2" s="43"/>
      <c r="G2" s="65"/>
      <c r="H2" s="13"/>
      <c r="K2"/>
      <c r="AC2"/>
      <c r="AD2"/>
      <c r="AE2"/>
    </row>
    <row r="3" spans="1:31" ht="17.25" customHeight="1" thickTop="1" thickBot="1" x14ac:dyDescent="0.3">
      <c r="A3" s="14"/>
      <c r="B3" s="2"/>
      <c r="C3" s="53"/>
      <c r="D3" s="2"/>
      <c r="E3" s="2"/>
      <c r="F3" s="3"/>
      <c r="G3" s="57"/>
      <c r="H3" s="15"/>
      <c r="AC3" s="4"/>
      <c r="AD3" s="1"/>
      <c r="AE3" s="1"/>
    </row>
    <row r="4" spans="1:31" ht="17.25" customHeight="1" thickTop="1" thickBot="1" x14ac:dyDescent="0.35">
      <c r="A4" s="37"/>
      <c r="B4" s="68" t="s">
        <v>1</v>
      </c>
      <c r="C4" s="69" t="s">
        <v>2</v>
      </c>
      <c r="D4" s="38"/>
      <c r="E4" s="39" t="s">
        <v>3</v>
      </c>
      <c r="F4" s="40"/>
      <c r="G4" s="58">
        <f>SUM(G5:G10)</f>
        <v>41600</v>
      </c>
      <c r="H4" s="41"/>
      <c r="I4" t="s">
        <v>4</v>
      </c>
      <c r="J4" s="42">
        <f>+G4</f>
        <v>41600</v>
      </c>
      <c r="AC4" s="4"/>
    </row>
    <row r="5" spans="1:31" ht="17.25" customHeight="1" thickBot="1" x14ac:dyDescent="0.35">
      <c r="A5" s="16"/>
      <c r="B5" s="70" t="s">
        <v>5</v>
      </c>
      <c r="C5" s="71">
        <v>1600</v>
      </c>
      <c r="D5" s="5"/>
      <c r="E5" s="9" t="s">
        <v>6</v>
      </c>
      <c r="F5" s="6"/>
      <c r="G5" s="59" cm="1">
        <f t="array" ref="G5">C5*_xlfn.XLOOKUP(E5,{"Annually","Monthly","Weekly","Every Two Weeks","Quarterly"},{1,12,52,26,4})</f>
        <v>41600</v>
      </c>
      <c r="H5" s="17"/>
      <c r="I5" t="s">
        <v>7</v>
      </c>
      <c r="J5" s="42">
        <f>+G12+G23+G31</f>
        <v>43559</v>
      </c>
      <c r="AC5" s="4"/>
    </row>
    <row r="6" spans="1:31" ht="17.25" hidden="1" customHeight="1" thickBot="1" x14ac:dyDescent="0.45">
      <c r="A6" s="16"/>
      <c r="B6" s="49" t="s">
        <v>8</v>
      </c>
      <c r="C6" s="54">
        <v>0</v>
      </c>
      <c r="D6" s="5"/>
      <c r="E6" s="9" t="s">
        <v>9</v>
      </c>
      <c r="F6" s="6"/>
      <c r="G6" s="59" cm="1">
        <f t="array" ref="G6">C6*_xlfn.XLOOKUP(E6,{"Annually","Monthly","Weekly","Every Two Weeks","Quarterly"},{1,12,52,26,4})</f>
        <v>0</v>
      </c>
      <c r="H6" s="17"/>
      <c r="I6" t="s">
        <v>10</v>
      </c>
      <c r="J6" s="66">
        <f>+J4-J5</f>
        <v>-1959</v>
      </c>
      <c r="AC6" s="4"/>
    </row>
    <row r="7" spans="1:31" ht="17.25" hidden="1" customHeight="1" thickBot="1" x14ac:dyDescent="0.45">
      <c r="A7" s="16"/>
      <c r="B7" s="49" t="s">
        <v>11</v>
      </c>
      <c r="C7" s="54">
        <v>0</v>
      </c>
      <c r="D7" s="5"/>
      <c r="E7" s="9" t="s">
        <v>9</v>
      </c>
      <c r="F7" s="6"/>
      <c r="G7" s="59" cm="1">
        <f t="array" ref="G7">C7*_xlfn.XLOOKUP(E7,{"Annually","Monthly","Weekly","Every Two Weeks","Quarterly"},{1,12,52,26,4})</f>
        <v>0</v>
      </c>
      <c r="H7" s="17"/>
      <c r="AC7" s="4"/>
    </row>
    <row r="8" spans="1:31" ht="17.25" customHeight="1" thickBot="1" x14ac:dyDescent="0.35">
      <c r="A8" s="16"/>
      <c r="B8" s="70" t="s">
        <v>12</v>
      </c>
      <c r="C8" s="71">
        <v>0</v>
      </c>
      <c r="D8" s="5"/>
      <c r="E8" s="9" t="s">
        <v>9</v>
      </c>
      <c r="F8" s="6"/>
      <c r="G8" s="59" cm="1">
        <f t="array" ref="G8">C8*_xlfn.XLOOKUP(E8,{"Annually","Monthly","Weekly","Every Two Weeks","Quarterly"},{1,12,52,26,4})</f>
        <v>0</v>
      </c>
      <c r="H8" s="17"/>
      <c r="I8" t="s">
        <v>13</v>
      </c>
      <c r="J8" s="42">
        <f>+J4-J5</f>
        <v>-1959</v>
      </c>
      <c r="AC8" s="4"/>
    </row>
    <row r="9" spans="1:31" ht="17.25" hidden="1" customHeight="1" thickBot="1" x14ac:dyDescent="0.45">
      <c r="A9" s="16"/>
      <c r="B9" s="49" t="s">
        <v>14</v>
      </c>
      <c r="C9" s="54"/>
      <c r="D9" s="5"/>
      <c r="E9" s="9" t="s">
        <v>9</v>
      </c>
      <c r="F9" s="6"/>
      <c r="G9" s="59" cm="1">
        <f t="array" ref="G9">C9*_xlfn.XLOOKUP(E9,{"Annually","Monthly","Weekly","Every Two Weeks","Quarterly"},{1,12,52,26,4})</f>
        <v>0</v>
      </c>
      <c r="H9" s="17"/>
    </row>
    <row r="10" spans="1:31" ht="17.25" hidden="1" customHeight="1" thickBot="1" x14ac:dyDescent="0.45">
      <c r="A10" s="16"/>
      <c r="B10" s="49" t="s">
        <v>15</v>
      </c>
      <c r="C10" s="54"/>
      <c r="D10" s="5"/>
      <c r="E10" s="9" t="s">
        <v>9</v>
      </c>
      <c r="F10" s="6"/>
      <c r="G10" s="59" cm="1">
        <f t="array" ref="G10">C10*_xlfn.XLOOKUP(E10,{"Annually","Monthly","Weekly","Every Two Weeks","Quarterly"},{1,12,52,26,4})</f>
        <v>0</v>
      </c>
      <c r="H10" s="17"/>
    </row>
    <row r="11" spans="1:31" ht="17.25" hidden="1" customHeight="1" thickBot="1" x14ac:dyDescent="0.45">
      <c r="A11" s="16"/>
      <c r="B11" s="50" t="s">
        <v>15</v>
      </c>
      <c r="C11" s="55"/>
      <c r="D11" s="7"/>
      <c r="E11" s="10" t="s">
        <v>9</v>
      </c>
      <c r="F11" s="8"/>
      <c r="G11" s="59" cm="1">
        <f t="array" ref="G11">C11*_xlfn.XLOOKUP(E11,{"Annually","Monthly","Weekly","Every Two Weeks","Quarterly"},{1,12,52,26,4})</f>
        <v>0</v>
      </c>
      <c r="H11" s="18"/>
    </row>
    <row r="12" spans="1:31" ht="17.25" customHeight="1" thickTop="1" thickBot="1" x14ac:dyDescent="0.35">
      <c r="A12" s="32"/>
      <c r="B12" s="72" t="s">
        <v>16</v>
      </c>
      <c r="C12" s="73" t="s">
        <v>2</v>
      </c>
      <c r="D12" s="33"/>
      <c r="E12" s="34" t="s">
        <v>3</v>
      </c>
      <c r="F12" s="35"/>
      <c r="G12" s="60">
        <f>SUM(G13:G22)</f>
        <v>28184</v>
      </c>
      <c r="H12" s="36"/>
      <c r="I12" s="84" t="str">
        <f>IF(J6&gt;1,"Congratulations, you are living within your budget","Either expenses need to be increased or some costs decreased")</f>
        <v>Either expenses need to be increased or some costs decreased</v>
      </c>
      <c r="AA12" s="4"/>
    </row>
    <row r="13" spans="1:31" ht="17.25" customHeight="1" thickBot="1" x14ac:dyDescent="0.35">
      <c r="A13" s="19"/>
      <c r="B13" s="74" t="s">
        <v>17</v>
      </c>
      <c r="C13" s="71">
        <v>1100</v>
      </c>
      <c r="D13" s="5"/>
      <c r="E13" s="9" t="s">
        <v>9</v>
      </c>
      <c r="F13" s="6"/>
      <c r="G13" s="59">
        <f>C13*LOOKUP(E13,{"Annually","Monthly","Weekly","Every Two Weeks","Quarterly"},{1,12,52,26,4})</f>
        <v>13200</v>
      </c>
      <c r="H13" s="17"/>
      <c r="I13" s="85"/>
    </row>
    <row r="14" spans="1:31" ht="17.25" customHeight="1" x14ac:dyDescent="0.3">
      <c r="A14" s="19"/>
      <c r="B14" s="74" t="s">
        <v>18</v>
      </c>
      <c r="C14" s="71">
        <v>402</v>
      </c>
      <c r="D14" s="5"/>
      <c r="E14" s="9" t="s">
        <v>9</v>
      </c>
      <c r="F14" s="6"/>
      <c r="G14" s="59" cm="1">
        <f t="array" ref="G14">C14*_xlfn.XLOOKUP(E14,{"Annually","Monthly","Weekly","Every Two Weeks","Quarterly"},{1,12,52,26,4})</f>
        <v>4824</v>
      </c>
      <c r="H14" s="17"/>
      <c r="I14" s="86"/>
    </row>
    <row r="15" spans="1:31" ht="17.25" customHeight="1" x14ac:dyDescent="0.3">
      <c r="A15" s="19"/>
      <c r="B15" s="74" t="s">
        <v>19</v>
      </c>
      <c r="C15" s="71">
        <v>3500</v>
      </c>
      <c r="D15" s="5"/>
      <c r="E15" s="9" t="s">
        <v>20</v>
      </c>
      <c r="F15" s="6"/>
      <c r="G15" s="59" cm="1">
        <f t="array" ref="G15">C15*_xlfn.XLOOKUP(E15,{"Annually","Monthly","Weekly","Every Two Weeks","Quarterly"},{1,12,52,26,4})</f>
        <v>3500</v>
      </c>
      <c r="H15" s="17"/>
    </row>
    <row r="16" spans="1:31" ht="17.25" customHeight="1" x14ac:dyDescent="0.3">
      <c r="A16" s="19"/>
      <c r="B16" s="74" t="s">
        <v>21</v>
      </c>
      <c r="C16" s="71">
        <v>100</v>
      </c>
      <c r="D16" s="5"/>
      <c r="E16" s="9" t="s">
        <v>9</v>
      </c>
      <c r="F16" s="6"/>
      <c r="G16" s="59" cm="1">
        <f t="array" ref="G16">C16*_xlfn.XLOOKUP(E16,{"Annually","Monthly","Weekly","Every Two Weeks","Quarterly"},{1,12,52,26,4})</f>
        <v>1200</v>
      </c>
      <c r="H16" s="17"/>
    </row>
    <row r="17" spans="1:8" ht="17.25" customHeight="1" x14ac:dyDescent="0.3">
      <c r="A17" s="19"/>
      <c r="B17" s="74" t="s">
        <v>22</v>
      </c>
      <c r="C17" s="71">
        <v>75</v>
      </c>
      <c r="D17" s="5"/>
      <c r="E17" s="9" t="s">
        <v>9</v>
      </c>
      <c r="F17" s="6"/>
      <c r="G17" s="59" cm="1">
        <f t="array" ref="G17">C17*_xlfn.XLOOKUP(E17,{"Annually","Monthly","Weekly","Every Two Weeks","Quarterly"},{1,12,52,26,4})</f>
        <v>900</v>
      </c>
      <c r="H17" s="17"/>
    </row>
    <row r="18" spans="1:8" ht="17.25" customHeight="1" x14ac:dyDescent="0.3">
      <c r="A18" s="19"/>
      <c r="B18" s="74" t="s">
        <v>23</v>
      </c>
      <c r="C18" s="71">
        <v>90</v>
      </c>
      <c r="D18" s="5"/>
      <c r="E18" s="9" t="s">
        <v>9</v>
      </c>
      <c r="F18" s="6"/>
      <c r="G18" s="59" cm="1">
        <f t="array" ref="G18">C18*_xlfn.XLOOKUP(E18,{"Annually","Monthly","Weekly","Every Two Weeks","Quarterly"},{1,12,52,26,4})</f>
        <v>1080</v>
      </c>
      <c r="H18" s="17"/>
    </row>
    <row r="19" spans="1:8" ht="17.25" customHeight="1" x14ac:dyDescent="0.3">
      <c r="A19" s="19"/>
      <c r="B19" s="74" t="s">
        <v>24</v>
      </c>
      <c r="C19" s="71">
        <v>40</v>
      </c>
      <c r="D19" s="5"/>
      <c r="E19" s="9" t="s">
        <v>9</v>
      </c>
      <c r="F19" s="6"/>
      <c r="G19" s="59" cm="1">
        <f t="array" ref="G19">C19*_xlfn.XLOOKUP(E19,{"Annually","Monthly","Weekly","Every Two Weeks","Quarterly"},{1,12,52,26,4})</f>
        <v>480</v>
      </c>
      <c r="H19" s="17"/>
    </row>
    <row r="20" spans="1:8" ht="17.25" customHeight="1" x14ac:dyDescent="0.3">
      <c r="A20" s="19"/>
      <c r="B20" s="74" t="s">
        <v>25</v>
      </c>
      <c r="C20" s="71">
        <v>150</v>
      </c>
      <c r="D20" s="5"/>
      <c r="E20" s="9" t="s">
        <v>9</v>
      </c>
      <c r="F20" s="6"/>
      <c r="G20" s="59" cm="1">
        <f t="array" ref="G20">C20*_xlfn.XLOOKUP(E20,{"Annually","Monthly","Weekly","Every Two Weeks","Quarterly"},{1,12,52,26,4})</f>
        <v>1800</v>
      </c>
      <c r="H20" s="17"/>
    </row>
    <row r="21" spans="1:8" ht="17.25" customHeight="1" thickBot="1" x14ac:dyDescent="0.35">
      <c r="A21" s="19"/>
      <c r="B21" s="74" t="s">
        <v>26</v>
      </c>
      <c r="C21" s="71">
        <v>100</v>
      </c>
      <c r="D21" s="5"/>
      <c r="E21" s="9" t="s">
        <v>9</v>
      </c>
      <c r="F21" s="6"/>
      <c r="G21" s="59" cm="1">
        <f t="array" ref="G21">C21*_xlfn.XLOOKUP(E21,{"Annually","Monthly","Weekly","Every Two Weeks","Quarterly"},{1,12,52,26,4})</f>
        <v>1200</v>
      </c>
      <c r="H21" s="17"/>
    </row>
    <row r="22" spans="1:8" ht="17.25" hidden="1" customHeight="1" thickBot="1" x14ac:dyDescent="0.45">
      <c r="A22" s="19"/>
      <c r="B22" s="50" t="s">
        <v>15</v>
      </c>
      <c r="C22" s="55"/>
      <c r="D22" s="7"/>
      <c r="E22" s="10" t="s">
        <v>27</v>
      </c>
      <c r="F22" s="8"/>
      <c r="G22" s="61" cm="1">
        <f t="array" ref="G22">C22*_xlfn.XLOOKUP(E22,{"Annually","Monthly","Weekly","Every Two Weeks","Quarterly"},{1,12,52,26,4})</f>
        <v>0</v>
      </c>
      <c r="H22" s="18"/>
    </row>
    <row r="23" spans="1:8" ht="17.25" customHeight="1" thickTop="1" thickBot="1" x14ac:dyDescent="0.35">
      <c r="A23" s="27"/>
      <c r="B23" s="75" t="s">
        <v>28</v>
      </c>
      <c r="C23" s="76" t="s">
        <v>2</v>
      </c>
      <c r="D23" s="28"/>
      <c r="E23" s="29" t="s">
        <v>3</v>
      </c>
      <c r="F23" s="30"/>
      <c r="G23" s="67">
        <f>SUM(G24:G30)</f>
        <v>2295</v>
      </c>
      <c r="H23" s="31"/>
    </row>
    <row r="24" spans="1:8" ht="17.25" customHeight="1" thickBot="1" x14ac:dyDescent="0.35">
      <c r="A24" s="20"/>
      <c r="B24" s="74" t="s">
        <v>29</v>
      </c>
      <c r="C24" s="71">
        <v>90</v>
      </c>
      <c r="D24" s="5"/>
      <c r="E24" s="9" t="s">
        <v>20</v>
      </c>
      <c r="F24" s="6"/>
      <c r="G24" s="59" cm="1">
        <f t="array" ref="G24">C24*_xlfn.XLOOKUP(E24,{"Annually","Monthly","Weekly","Every Two Weeks","Quarterly"},{1,12,52,26,4})</f>
        <v>90</v>
      </c>
      <c r="H24" s="17"/>
    </row>
    <row r="25" spans="1:8" ht="17.25" customHeight="1" thickBot="1" x14ac:dyDescent="0.35">
      <c r="A25" s="20"/>
      <c r="B25" s="74" t="s">
        <v>30</v>
      </c>
      <c r="C25" s="71">
        <v>180</v>
      </c>
      <c r="D25" s="5"/>
      <c r="E25" s="9" t="s">
        <v>20</v>
      </c>
      <c r="F25" s="6"/>
      <c r="G25" s="59" cm="1">
        <f t="array" ref="G25">C25*_xlfn.XLOOKUP(E25,{"Annually","Monthly","Weekly","Every Two Weeks","Quarterly"},{1,12,52,26,4})</f>
        <v>180</v>
      </c>
      <c r="H25" s="17"/>
    </row>
    <row r="26" spans="1:8" ht="17.25" hidden="1" customHeight="1" thickBot="1" x14ac:dyDescent="0.45">
      <c r="A26" s="20"/>
      <c r="B26" s="51" t="s">
        <v>31</v>
      </c>
      <c r="C26" s="54">
        <v>90</v>
      </c>
      <c r="D26" s="5"/>
      <c r="E26" s="9" t="s">
        <v>32</v>
      </c>
      <c r="F26" s="6"/>
      <c r="G26" s="59" cm="1">
        <f t="array" ref="G26">C26*_xlfn.XLOOKUP(E26,{"Annually","Monthly","Weekly","Every Two Weeks","Quarterly"},{1,12,52,26,4})</f>
        <v>360</v>
      </c>
      <c r="H26" s="17"/>
    </row>
    <row r="27" spans="1:8" ht="17.25" hidden="1" customHeight="1" thickBot="1" x14ac:dyDescent="0.45">
      <c r="A27" s="20"/>
      <c r="B27" s="51" t="s">
        <v>33</v>
      </c>
      <c r="C27" s="54">
        <v>65</v>
      </c>
      <c r="D27" s="5"/>
      <c r="E27" s="9" t="s">
        <v>20</v>
      </c>
      <c r="F27" s="6"/>
      <c r="G27" s="59" cm="1">
        <f t="array" ref="G27">C27*_xlfn.XLOOKUP(E27,{"Annually","Monthly","Weekly","Every Two Weeks","Quarterly"},{1,12,52,26,4})</f>
        <v>65</v>
      </c>
      <c r="H27" s="17"/>
    </row>
    <row r="28" spans="1:8" ht="17.25" customHeight="1" thickBot="1" x14ac:dyDescent="0.35">
      <c r="A28" s="20"/>
      <c r="B28" s="74" t="s">
        <v>34</v>
      </c>
      <c r="C28" s="71">
        <v>150</v>
      </c>
      <c r="D28" s="5"/>
      <c r="E28" s="9" t="s">
        <v>32</v>
      </c>
      <c r="F28" s="6"/>
      <c r="G28" s="59" cm="1">
        <f t="array" ref="G28">C28*_xlfn.XLOOKUP(E28,{"Annually","Monthly","Weekly","Every Two Weeks","Quarterly"},{1,12,52,26,4})</f>
        <v>600</v>
      </c>
      <c r="H28" s="17"/>
    </row>
    <row r="29" spans="1:8" ht="17.25" customHeight="1" thickBot="1" x14ac:dyDescent="0.35">
      <c r="A29" s="20"/>
      <c r="B29" s="74" t="s">
        <v>35</v>
      </c>
      <c r="C29" s="71">
        <v>1000</v>
      </c>
      <c r="D29" s="5"/>
      <c r="E29" s="9" t="s">
        <v>20</v>
      </c>
      <c r="F29" s="6"/>
      <c r="G29" s="59" cm="1">
        <f t="array" ref="G29">C29*_xlfn.XLOOKUP(E29,{"Annually","Monthly","Weekly","Every Two Weeks","Quarterly"},{1,12,52,26,4})</f>
        <v>1000</v>
      </c>
      <c r="H29" s="17"/>
    </row>
    <row r="30" spans="1:8" ht="17.25" customHeight="1" x14ac:dyDescent="0.3">
      <c r="A30" s="20"/>
      <c r="B30" s="77" t="s">
        <v>15</v>
      </c>
      <c r="C30" s="78"/>
      <c r="D30" s="7"/>
      <c r="E30" s="9" t="s">
        <v>9</v>
      </c>
      <c r="F30" s="8"/>
      <c r="G30" s="59" cm="1">
        <f t="array" ref="G30">C30*_xlfn.XLOOKUP(E30,{"Annually","Monthly","Weekly","Every Two Weeks","Quarterly"},{1,12,52,26,4})</f>
        <v>0</v>
      </c>
      <c r="H30" s="18"/>
    </row>
    <row r="31" spans="1:8" ht="17.25" customHeight="1" thickTop="1" thickBot="1" x14ac:dyDescent="0.35">
      <c r="A31" s="22"/>
      <c r="B31" s="79" t="s">
        <v>36</v>
      </c>
      <c r="C31" s="80" t="s">
        <v>2</v>
      </c>
      <c r="D31" s="23"/>
      <c r="E31" s="24" t="s">
        <v>3</v>
      </c>
      <c r="F31" s="25"/>
      <c r="G31" s="62">
        <f>SUM(G32:G38)</f>
        <v>13080</v>
      </c>
      <c r="H31" s="26"/>
    </row>
    <row r="32" spans="1:8" ht="17.25" customHeight="1" x14ac:dyDescent="0.3">
      <c r="A32" s="21"/>
      <c r="B32" s="74" t="s">
        <v>37</v>
      </c>
      <c r="C32" s="71">
        <v>130</v>
      </c>
      <c r="D32" s="5"/>
      <c r="E32" s="9" t="s">
        <v>27</v>
      </c>
      <c r="F32" s="6"/>
      <c r="G32" s="59" cm="1">
        <f t="array" ref="G32">C32*_xlfn.XLOOKUP(E32,{"Annually","Monthly","Weekly","Every Two Weeks","Quarterly"},{1,12,52,26,4})</f>
        <v>6760</v>
      </c>
      <c r="H32" s="17"/>
    </row>
    <row r="33" spans="1:8" ht="17.25" customHeight="1" x14ac:dyDescent="0.3">
      <c r="A33" s="21"/>
      <c r="B33" s="74" t="s">
        <v>38</v>
      </c>
      <c r="C33" s="71">
        <v>65</v>
      </c>
      <c r="D33" s="5"/>
      <c r="E33" s="9" t="s">
        <v>27</v>
      </c>
      <c r="F33" s="6"/>
      <c r="G33" s="59" cm="1">
        <f t="array" ref="G33">C33*_xlfn.XLOOKUP(E33,{"Annually","Monthly","Weekly","Every Two Weeks","Quarterly"},{1,12,52,26,4})</f>
        <v>3380</v>
      </c>
      <c r="H33" s="17"/>
    </row>
    <row r="34" spans="1:8" ht="17.25" customHeight="1" x14ac:dyDescent="0.3">
      <c r="A34" s="21"/>
      <c r="B34" s="74" t="s">
        <v>39</v>
      </c>
      <c r="C34" s="71">
        <v>100</v>
      </c>
      <c r="D34" s="5"/>
      <c r="E34" s="9" t="s">
        <v>32</v>
      </c>
      <c r="F34" s="6"/>
      <c r="G34" s="59" cm="1">
        <f t="array" ref="G34">C34*_xlfn.XLOOKUP(E34,{"Annually","Monthly","Weekly","Every Two Weeks","Quarterly"},{1,12,52,26,4})</f>
        <v>400</v>
      </c>
      <c r="H34" s="17"/>
    </row>
    <row r="35" spans="1:8" ht="17.25" customHeight="1" x14ac:dyDescent="0.3">
      <c r="A35" s="21"/>
      <c r="B35" s="74" t="s">
        <v>22</v>
      </c>
      <c r="C35" s="71">
        <v>60</v>
      </c>
      <c r="D35" s="5"/>
      <c r="E35" s="9" t="s">
        <v>9</v>
      </c>
      <c r="F35" s="6"/>
      <c r="G35" s="59" cm="1">
        <f t="array" ref="G35">C35*_xlfn.XLOOKUP(E35,{"Annually","Monthly","Weekly","Every Two Weeks","Quarterly"},{1,12,52,26,4})</f>
        <v>720</v>
      </c>
      <c r="H35" s="17"/>
    </row>
    <row r="36" spans="1:8" ht="17.25" customHeight="1" x14ac:dyDescent="0.3">
      <c r="A36" s="21"/>
      <c r="B36" s="74" t="s">
        <v>40</v>
      </c>
      <c r="C36" s="71">
        <v>20</v>
      </c>
      <c r="D36" s="5"/>
      <c r="E36" s="9" t="s">
        <v>27</v>
      </c>
      <c r="F36" s="6"/>
      <c r="G36" s="59" cm="1">
        <f t="array" ref="G36">C36*_xlfn.XLOOKUP(E36,{"Annually","Monthly","Weekly","Every Two Weeks","Quarterly"},{1,12,52,26,4})</f>
        <v>1040</v>
      </c>
      <c r="H36" s="17"/>
    </row>
    <row r="37" spans="1:8" ht="17.25" customHeight="1" x14ac:dyDescent="0.3">
      <c r="A37" s="21"/>
      <c r="B37" s="74" t="s">
        <v>41</v>
      </c>
      <c r="C37" s="71">
        <v>30</v>
      </c>
      <c r="D37" s="5"/>
      <c r="E37" s="9" t="s">
        <v>6</v>
      </c>
      <c r="F37" s="6"/>
      <c r="G37" s="59" cm="1">
        <f t="array" ref="G37">C37*_xlfn.XLOOKUP(E37,{"Annually","Monthly","Weekly","Every Two Weeks","Quarterly"},{1,12,52,26,4})</f>
        <v>780</v>
      </c>
      <c r="H37" s="17"/>
    </row>
    <row r="38" spans="1:8" ht="17.25" customHeight="1" x14ac:dyDescent="0.3">
      <c r="A38" s="44"/>
      <c r="B38" s="81" t="s">
        <v>15</v>
      </c>
      <c r="C38" s="82"/>
      <c r="D38" s="45"/>
      <c r="E38" s="46" t="s">
        <v>6</v>
      </c>
      <c r="F38" s="47"/>
      <c r="G38" s="63" cm="1">
        <f t="array" ref="G38">C38*_xlfn.XLOOKUP(E38,{"Annually","Monthly","Weekly","Every Two Weeks","Quarterly"},{1,12,52,26,4})</f>
        <v>0</v>
      </c>
      <c r="H38" s="48"/>
    </row>
    <row r="39" spans="1:8" ht="17.25" customHeight="1" thickTop="1" x14ac:dyDescent="0.25"/>
  </sheetData>
  <sheetProtection sheet="1" selectLockedCells="1"/>
  <protectedRanges>
    <protectedRange sqref="C32:C38 C5:C11 C13:C22 C24:C30" name="Amount"/>
    <protectedRange sqref="B32:B38 B5:B11 B13:B22 B24:B30" name="Item"/>
    <protectedRange sqref="E32:E38 E5:E11 E13:E22 E24:E30" name="Frequency"/>
    <protectedRange sqref="G3" name="Total view"/>
  </protectedRanges>
  <autoFilter ref="E3:G38" xr:uid="{FE31E2FA-15EA-49C8-B80A-BCA8A4503F1A}">
    <filterColumn colId="0">
      <colorFilter dxfId="0"/>
    </filterColumn>
  </autoFilter>
  <mergeCells count="2">
    <mergeCell ref="A1:H1"/>
    <mergeCell ref="I12:I14"/>
  </mergeCells>
  <dataValidations count="2">
    <dataValidation type="list" allowBlank="1" showInputMessage="1" showErrorMessage="1" sqref="G3" xr:uid="{551C78D2-4D13-4336-AE08-2CA307193B90}">
      <formula1>#REF!</formula1>
    </dataValidation>
    <dataValidation allowBlank="1" showInputMessage="1" showErrorMessage="1" promptTitle="Congratulations" prompt="Congrautions! You are living within your means._x000a_" sqref="B40" xr:uid="{69DAE776-55FC-4D5D-B829-0104CE7E37B4}"/>
  </dataValidations>
  <pageMargins left="0.23622047244094491" right="0.23622047244094491" top="0.31496062992125984" bottom="0.47244094488188981" header="0.31496062992125984" footer="0.31496062992125984"/>
  <pageSetup paperSize="9" scale="80" fitToHeight="0" orientation="portrait" r:id="rId1"/>
  <headerFooter>
    <oddFooter>&amp;Cmoneysmart.gov.au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93B03A-FE55-44DA-9A3D-53D197F746D3}">
          <x14:formula1>
            <xm:f>'List for data validation'!$A$3:$A$7</xm:f>
          </x14:formula1>
          <xm:sqref>E32:E38 E5:E11 E13:E22 E24:E30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1680D-9FE4-4E5D-AAFC-5F3C1E1A6021}">
  <dimension ref="A3:A7"/>
  <sheetViews>
    <sheetView workbookViewId="0">
      <selection activeCell="A3" sqref="A3:A7"/>
    </sheetView>
  </sheetViews>
  <sheetFormatPr defaultRowHeight="13.2" x14ac:dyDescent="0.25"/>
  <cols>
    <col min="1" max="1" width="18.109375" customWidth="1"/>
  </cols>
  <sheetData>
    <row r="3" spans="1:1" x14ac:dyDescent="0.25">
      <c r="A3" t="s">
        <v>20</v>
      </c>
    </row>
    <row r="4" spans="1:1" x14ac:dyDescent="0.25">
      <c r="A4" t="s">
        <v>6</v>
      </c>
    </row>
    <row r="5" spans="1:1" x14ac:dyDescent="0.25">
      <c r="A5" t="s">
        <v>9</v>
      </c>
    </row>
    <row r="6" spans="1:1" x14ac:dyDescent="0.25">
      <c r="A6" t="s">
        <v>32</v>
      </c>
    </row>
    <row r="7" spans="1:1" x14ac:dyDescent="0.25">
      <c r="A7" t="s">
        <v>27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14F2A-41E9-4CD3-A3FF-49F31DAAD60A}">
  <dimension ref="A1"/>
  <sheetViews>
    <sheetView workbookViewId="0"/>
  </sheetViews>
  <sheetFormatPr defaultRowHeight="13.2" x14ac:dyDescent="0.25"/>
  <sheetData/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334359CEA00048B27251CA03A70570" ma:contentTypeVersion="19" ma:contentTypeDescription="Create a new document." ma:contentTypeScope="" ma:versionID="89fa146561b303dc01699d695724bd76">
  <xsd:schema xmlns:xsd="http://www.w3.org/2001/XMLSchema" xmlns:xs="http://www.w3.org/2001/XMLSchema" xmlns:p="http://schemas.microsoft.com/office/2006/metadata/properties" xmlns:ns1="http://schemas.microsoft.com/sharepoint/v3" xmlns:ns2="2505139a-a110-424e-855e-02d96f9066a5" xmlns:ns3="9d2ce0c8-1943-4966-a96c-cf577de4c06d" targetNamespace="http://schemas.microsoft.com/office/2006/metadata/properties" ma:root="true" ma:fieldsID="b058fe3ac7accade81b6d7f2db4ece41" ns1:_="" ns2:_="" ns3:_="">
    <xsd:import namespace="http://schemas.microsoft.com/sharepoint/v3"/>
    <xsd:import namespace="2505139a-a110-424e-855e-02d96f9066a5"/>
    <xsd:import namespace="9d2ce0c8-1943-4966-a96c-cf577de4c06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05139a-a110-424e-855e-02d96f9066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0d00f758-81a0-49c3-a776-534be51f7355}" ma:internalName="TaxCatchAll" ma:showField="CatchAllData" ma:web="2505139a-a110-424e-855e-02d96f9066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ce0c8-1943-4966-a96c-cf577de4c0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d619b5-678e-4135-9d49-5aba9f059d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505139a-a110-424e-855e-02d96f9066a5" xsi:nil="true"/>
    <lcf76f155ced4ddcb4097134ff3c332f xmlns="9d2ce0c8-1943-4966-a96c-cf577de4c06d">
      <Terms xmlns="http://schemas.microsoft.com/office/infopath/2007/PartnerControls"/>
    </lcf76f155ced4ddcb4097134ff3c332f>
    <PublishingExpirationDate xmlns="http://schemas.microsoft.com/sharepoint/v3" xsi:nil="true"/>
    <PublishingStartDate xmlns="http://schemas.microsoft.com/sharepoint/v3" xsi:nil="true"/>
    <_dlc_DocId xmlns="2505139a-a110-424e-855e-02d96f9066a5">76R3QT4FDEAY-385164654-18536</_dlc_DocId>
    <_dlc_DocIdUrl xmlns="2505139a-a110-424e-855e-02d96f9066a5">
      <Url>https://coaersorg.sharepoint.com/sites/Communications/_layouts/15/DocIdRedir.aspx?ID=76R3QT4FDEAY-385164654-18536</Url>
      <Description>76R3QT4FDEAY-385164654-18536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262C16-1A3B-459D-9130-9B1456BB8688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CA3E394-6D02-494B-BE4B-FFE66E94FD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505139a-a110-424e-855e-02d96f9066a5"/>
    <ds:schemaRef ds:uri="9d2ce0c8-1943-4966-a96c-cf577de4c0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15A9A8-8DD0-49A9-ACAC-D2EBAE1E9EDB}">
  <ds:schemaRefs>
    <ds:schemaRef ds:uri="http://schemas.microsoft.com/office/2006/metadata/properties"/>
    <ds:schemaRef ds:uri="http://schemas.microsoft.com/office/infopath/2007/PartnerControls"/>
    <ds:schemaRef ds:uri="2505139a-a110-424e-855e-02d96f9066a5"/>
    <ds:schemaRef ds:uri="9d2ce0c8-1943-4966-a96c-cf577de4c06d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8AFD2319-9989-4E35-89D3-B65B644AB149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C873280F-50F1-4537-B830-0604EAEC8E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budget-planner</vt:lpstr>
      <vt:lpstr>List for data validation</vt:lpstr>
      <vt:lpstr>Sheet1</vt:lpstr>
      <vt:lpstr>'budget-planner'!Print_Area</vt:lpstr>
    </vt:vector>
  </TitlesOfParts>
  <Manager/>
  <Company>moneysmart.gov.au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planner</dc:title>
  <dc:subject>Budget planner spreadsheet</dc:subject>
  <dc:creator>Sarah McCleary</dc:creator>
  <cp:keywords/>
  <dc:description/>
  <cp:lastModifiedBy>Mehrin Rahman</cp:lastModifiedBy>
  <cp:revision/>
  <dcterms:created xsi:type="dcterms:W3CDTF">2010-07-12T00:57:12Z</dcterms:created>
  <dcterms:modified xsi:type="dcterms:W3CDTF">2025-10-16T15:32:11Z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bjective-Id">
    <vt:lpwstr>C308347</vt:lpwstr>
  </property>
  <property fmtid="{D5CDD505-2E9C-101B-9397-08002B2CF9AE}" pid="3" name="Objective-Title">
    <vt:lpwstr>Budget-planner vertical</vt:lpwstr>
  </property>
  <property fmtid="{D5CDD505-2E9C-101B-9397-08002B2CF9AE}" pid="4" name="Objective-Comment">
    <vt:lpwstr/>
  </property>
  <property fmtid="{D5CDD505-2E9C-101B-9397-08002B2CF9AE}" pid="5" name="Objective-CreationStamp">
    <vt:filetime>2014-11-03T23:02:38Z</vt:filetime>
  </property>
  <property fmtid="{D5CDD505-2E9C-101B-9397-08002B2CF9AE}" pid="6" name="Objective-IsApproved">
    <vt:bool>false</vt:bool>
  </property>
  <property fmtid="{D5CDD505-2E9C-101B-9397-08002B2CF9AE}" pid="7" name="Objective-IsPublished">
    <vt:bool>true</vt:bool>
  </property>
  <property fmtid="{D5CDD505-2E9C-101B-9397-08002B2CF9AE}" pid="8" name="Objective-DatePublished">
    <vt:filetime>2014-11-06T23:32:20Z</vt:filetime>
  </property>
  <property fmtid="{D5CDD505-2E9C-101B-9397-08002B2CF9AE}" pid="9" name="Objective-ModificationStamp">
    <vt:filetime>2014-11-06T22:32:22Z</vt:filetime>
  </property>
  <property fmtid="{D5CDD505-2E9C-101B-9397-08002B2CF9AE}" pid="10" name="Objective-Owner">
    <vt:lpwstr>Nicole Hoschke</vt:lpwstr>
  </property>
  <property fmtid="{D5CDD505-2E9C-101B-9397-08002B2CF9AE}" pid="11" name="Objective-Path">
    <vt:lpwstr>BCS:ASIC:CONSUMERS &amp; INVESTORS:Education Programs:MoneySmart:Calculators &amp; apps:Budget Planner Excel:</vt:lpwstr>
  </property>
  <property fmtid="{D5CDD505-2E9C-101B-9397-08002B2CF9AE}" pid="12" name="Objective-Parent">
    <vt:lpwstr>Budget Planner Excel</vt:lpwstr>
  </property>
  <property fmtid="{D5CDD505-2E9C-101B-9397-08002B2CF9AE}" pid="13" name="Objective-State">
    <vt:lpwstr>Published</vt:lpwstr>
  </property>
  <property fmtid="{D5CDD505-2E9C-101B-9397-08002B2CF9AE}" pid="14" name="Objective-Version">
    <vt:lpwstr>3.0</vt:lpwstr>
  </property>
  <property fmtid="{D5CDD505-2E9C-101B-9397-08002B2CF9AE}" pid="15" name="Objective-VersionNumber">
    <vt:i4>4</vt:i4>
  </property>
  <property fmtid="{D5CDD505-2E9C-101B-9397-08002B2CF9AE}" pid="16" name="Objective-VersionComment">
    <vt:lpwstr/>
  </property>
  <property fmtid="{D5CDD505-2E9C-101B-9397-08002B2CF9AE}" pid="17" name="Objective-FileNumber">
    <vt:lpwstr>2011 - 005855</vt:lpwstr>
  </property>
  <property fmtid="{D5CDD505-2E9C-101B-9397-08002B2CF9AE}" pid="18" name="Objective-Classification">
    <vt:lpwstr>[Inherited - IN-CONFIDENCE]</vt:lpwstr>
  </property>
  <property fmtid="{D5CDD505-2E9C-101B-9397-08002B2CF9AE}" pid="19" name="Objective-Caveats">
    <vt:lpwstr/>
  </property>
  <property fmtid="{D5CDD505-2E9C-101B-9397-08002B2CF9AE}" pid="20" name="Objective-Category [system]">
    <vt:lpwstr/>
  </property>
  <property fmtid="{D5CDD505-2E9C-101B-9397-08002B2CF9AE}" pid="21" name="ContentTypeId">
    <vt:lpwstr>0x01010022334359CEA00048B27251CA03A70570</vt:lpwstr>
  </property>
  <property fmtid="{D5CDD505-2E9C-101B-9397-08002B2CF9AE}" pid="22" name="CalculatorTool">
    <vt:lpwstr>24;#Budget Planner|66d08f46-d816-44ac-bda2-c36d7282d756</vt:lpwstr>
  </property>
  <property fmtid="{D5CDD505-2E9C-101B-9397-08002B2CF9AE}" pid="23" name="SecurityClassification">
    <vt:lpwstr>8;#Unclassified|130890fe-834f-4e13-bf5c-d9bccac902a4</vt:lpwstr>
  </property>
  <property fmtid="{D5CDD505-2E9C-101B-9397-08002B2CF9AE}" pid="24" name="RecordPoint_WorkflowType">
    <vt:lpwstr>ActiveSubmitStub</vt:lpwstr>
  </property>
  <property fmtid="{D5CDD505-2E9C-101B-9397-08002B2CF9AE}" pid="25" name="RecordPoint_ActiveItemSiteId">
    <vt:lpwstr>{69805c8e-1046-4a72-a854-618be15f08ca}</vt:lpwstr>
  </property>
  <property fmtid="{D5CDD505-2E9C-101B-9397-08002B2CF9AE}" pid="26" name="RecordPoint_ActiveItemListId">
    <vt:lpwstr>{76c1cb93-e08e-48b3-aa05-8c3dc3f16a68}</vt:lpwstr>
  </property>
  <property fmtid="{D5CDD505-2E9C-101B-9397-08002B2CF9AE}" pid="27" name="RecordPoint_ActiveItemUniqueId">
    <vt:lpwstr>{2f8c6491-1783-4518-95ca-38e877996c98}</vt:lpwstr>
  </property>
  <property fmtid="{D5CDD505-2E9C-101B-9397-08002B2CF9AE}" pid="28" name="RecordPoint_ActiveItemWebId">
    <vt:lpwstr>{bacc0698-7578-4d85-9081-38129c24f0cc}</vt:lpwstr>
  </property>
  <property fmtid="{D5CDD505-2E9C-101B-9397-08002B2CF9AE}" pid="29" name="RecordPoint_SubmissionCompleted">
    <vt:lpwstr>2016-05-19T09:10:15.7635748+10:00</vt:lpwstr>
  </property>
  <property fmtid="{D5CDD505-2E9C-101B-9397-08002B2CF9AE}" pid="30" name="RecordPoint_RecordNumberSubmitted">
    <vt:lpwstr>R20160000287661</vt:lpwstr>
  </property>
  <property fmtid="{D5CDD505-2E9C-101B-9397-08002B2CF9AE}" pid="31" name="_dlc_DocIdItemGuid">
    <vt:lpwstr>f2353695-1b18-4b6e-a04d-9c559b35f20e</vt:lpwstr>
  </property>
  <property fmtid="{D5CDD505-2E9C-101B-9397-08002B2CF9AE}" pid="32" name="MediaServiceImageTags">
    <vt:lpwstr/>
  </property>
</Properties>
</file>